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ja Vozny\Desktop\NABAVA 2025\POSTUPCI\JN-43-2025 Izrada potpornog zida na groblju Sv. Petar\2. Poziv na dostavu ponude\"/>
    </mc:Choice>
  </mc:AlternateContent>
  <xr:revisionPtr revIDLastSave="0" documentId="13_ncr:1_{230109B9-460C-4EF8-A01E-D0E53B87DE34}" xr6:coauthVersionLast="47" xr6:coauthVersionMax="47" xr10:uidLastSave="{00000000-0000-0000-0000-000000000000}"/>
  <bookViews>
    <workbookView xWindow="-120" yWindow="-120" windowWidth="29040" windowHeight="15720" tabRatio="811" xr2:uid="{00000000-000D-0000-FFFF-FFFF00000000}"/>
  </bookViews>
  <sheets>
    <sheet name="Troškovnik" sheetId="4" r:id="rId1"/>
  </sheets>
  <definedNames>
    <definedName name="__DdeLink__1142_2026275624" localSheetId="0">Troškovnik!$B$8</definedName>
    <definedName name="__xlnm.Print_Area_1" localSheetId="0">Troškovnik!$A$1:$F$58</definedName>
    <definedName name="__xlnm.Print_Area_1">#REF!</definedName>
    <definedName name="_Hlk516143157" localSheetId="0">Troškovnik!#REF!</definedName>
    <definedName name="_xlnm.Print_Titles" localSheetId="0">Troškovnik!$2:$5</definedName>
    <definedName name="OLE_LINK3_1">NA()</definedName>
    <definedName name="_xlnm.Print_Area" localSheetId="0">Troškovnik!$A$1:$F$68</definedName>
  </definedNames>
  <calcPr calcId="181029" iterate="1"/>
</workbook>
</file>

<file path=xl/calcChain.xml><?xml version="1.0" encoding="utf-8"?>
<calcChain xmlns="http://schemas.openxmlformats.org/spreadsheetml/2006/main">
  <c r="F54" i="4" l="1"/>
  <c r="F57" i="4" s="1"/>
  <c r="F64" i="4" s="1"/>
  <c r="F47" i="4"/>
  <c r="F44" i="4"/>
  <c r="F41" i="4"/>
  <c r="F34" i="4"/>
  <c r="F31" i="4"/>
  <c r="F36" i="4" s="1"/>
  <c r="F62" i="4" s="1"/>
  <c r="F49" i="4" l="1"/>
  <c r="F63" i="4" s="1"/>
  <c r="F24" i="4"/>
  <c r="F22" i="4" l="1"/>
  <c r="F12" i="4" l="1"/>
  <c r="F14" i="4" s="1"/>
  <c r="F60" i="4" s="1"/>
  <c r="F18" i="4" l="1"/>
  <c r="F20" i="4"/>
  <c r="F26" i="4" l="1"/>
  <c r="F61" i="4" s="1"/>
  <c r="F66" i="4" s="1"/>
  <c r="F67" i="4" s="1"/>
  <c r="F68" i="4" s="1"/>
</calcChain>
</file>

<file path=xl/sharedStrings.xml><?xml version="1.0" encoding="utf-8"?>
<sst xmlns="http://schemas.openxmlformats.org/spreadsheetml/2006/main" count="79" uniqueCount="62">
  <si>
    <t>2.1.</t>
  </si>
  <si>
    <t>2.</t>
  </si>
  <si>
    <t>2.2.</t>
  </si>
  <si>
    <t>VRSTA RADOVA</t>
  </si>
  <si>
    <t>2.3.</t>
  </si>
  <si>
    <t>2.4.</t>
  </si>
  <si>
    <t>OPĆE ODREDBE</t>
  </si>
  <si>
    <t>ZEMLJANI RADOVI</t>
  </si>
  <si>
    <t>ISKOP ZEMLJANOG MATERIJALA  ZA IZVEDBU POSTELJICE I POTPORNOG ZIDA NOVOG NOGOSTUPA
Kombinirani iskop zemljanog materijala za izvedbu posteljice potpornog "T" zida vertikalnih stranica  s utovarom i odvozom materijala iz iskopa na gradilišnu deponiju. Iskop se izvodi u zemljanom materijalu C kategorije. Predviđa se strojni iskop cca 85-95 %, ručni 5-15 %.
Stavka uključuje i sva potrebna osiguranja od urušavanja i strojno zbijanje dna ispod temelja potpornog zida te obuhvaća i eventualno potrebno crpljenje vode iz građevne jame za vrijeme radova.
Obračun po kubnom metru iskopanog materijala u sraslom stanju.</t>
  </si>
  <si>
    <t>1.</t>
  </si>
  <si>
    <t>PRIPREMNI RADOVI</t>
  </si>
  <si>
    <t>1.1.</t>
  </si>
  <si>
    <t xml:space="preserve">Izrada ograde gradilišta.
Ogradu izvesti kako bi se osiguralo gradilište od pristupa osoba koje nisu zaposlene na izvođenju radova. Stavka obuhvaća radove na izradi ograde oko gradilišta, kao i izradu i postavljanje prometne signalizacije.
U cijenu uključiti sav potrebni materijal. Nakon završetka radova ogradu ukloniti.
</t>
  </si>
  <si>
    <t>m1</t>
  </si>
  <si>
    <t>PRIJEVOZ VIŠKA MATERIJALA NA ODLAGALIŠTE
Rad obuhvaća utovar i prijevoz iskopanog materijala svih kategorija od mjesta iskopa do odlagališta koje osigurava izvoditelj radova.
Obračun po m3 materijala mjereno u sraslom stanju.</t>
  </si>
  <si>
    <t>m2</t>
  </si>
  <si>
    <t>m3</t>
  </si>
  <si>
    <t>Ukupno 1. - PRIPREMNI RADOVI (EUR) :</t>
  </si>
  <si>
    <t>Ukupno 2. - ZEMLJANI RADOVI (EUR) :</t>
  </si>
  <si>
    <r>
      <t>m</t>
    </r>
    <r>
      <rPr>
        <vertAlign val="superscript"/>
        <sz val="11"/>
        <rFont val="Arial"/>
        <family val="2"/>
        <charset val="238"/>
      </rPr>
      <t>3</t>
    </r>
  </si>
  <si>
    <t>IZRADA NASIPA OD KAMENOG MATERIJALA
Izrada nasipa od kamenog materijala ispod razine konstrukcije prometnice. Stavka obuhvaća dobavu kamenog materijala granulacije 16/100mm, razastiranje u slojevima od 30 cm te planiranje materijala u nasipu, kao i sabijanje do modula stišljivosti Ms&gt;40 MN/m². 
Obračun po kubnom metru izvedenog nasipa.</t>
  </si>
  <si>
    <t>ODVODNJA</t>
  </si>
  <si>
    <t>IZRADA DRENAŽE</t>
  </si>
  <si>
    <t>SPOJ DRENAŽE NA POSTOJEĆU OBORINSKU ODVODNJU</t>
  </si>
  <si>
    <t>Nabava, dobava i ugradnja drenažne cijevi. Iskop je obračunat u stavci 2.1. (iskop zemljanog materijala za izvedbu posteljice pješačke staze i potpornog "T" zida). Rad obuhvaća nabavu, dobavu i ugradnju drenažne cijevi DN160 mm umotanu u geotekstil 200 g/m². 
Obračun po metru ugrađene drenažne cijevi.</t>
  </si>
  <si>
    <t>izvedba spoja drenažne cijevi sa postojećom oborinskom ili mješanom kanalizacijom. Nabava, dobava i ugradnja plastične cijevi. Iskop je obračunat u stavci 2.1. (iskop zemljanog materijala za izvedbu posteljice pješačke staze i potpornog "T" zida). Rad obuhvaća nabavu, dobavu i ugradnju plastičnih cijevi DN160 mm. 
Obračun po metru ugrađene cijevi.</t>
  </si>
  <si>
    <t>BETONSKI I AB RADOVI</t>
  </si>
  <si>
    <t>IZRADA PODLOŽNOG SLOJA BETONA</t>
  </si>
  <si>
    <t xml:space="preserve">Izrada temelja i zida izvan temelja betonom klase C30/37 razreda izloženosti XC4, XD3, XF4. Betoniranje temelja i zida izvan temelja izvodi se u propisno izrađenoj oplati koja osigurava položaj i mjere u svemu prema nacrtima, detaljima i uvjetima iz projekta. Obračun je po m3 ugrađenog betona prema projektu, a u cijeni je uključena nabava betona, svi prijevozi i prijenosi, izrada, montaža i demontaža oplate i skele, rad na ugradnji i njezi betona, ugradnja vodopropusnica od PVC cijevi fi 50 mm, sav drugi rad,  oprema i materijal potrebni za potpuno dovršenje stavke. U cijenu stavke uključena je nabava i prijevoz rebraste armature B500B, njeno sječenje, savijanje te ugradnja te sav ostali potreban rad sve prema specifikaciji iz projekta. </t>
  </si>
  <si>
    <t>IZRADA AB POTPORNOG ZIDA</t>
  </si>
  <si>
    <t>Izrada temelja i zida izvan temelja betonom klase C30/37 razreda izloženosti XC4, XD3, XF4. Betoniranje temelja i zida izvan temelja izvodi se u propisno izrađenoj oplati koja osigurava položaj i mjere u svemu prema nacrtima, detaljima i uvjetima iz projekta. Obračun je po m3 ugrađenog betona prema projektu, a u cijeni je uključena nabava betona, svi prijevozi i prijenosi, izrada, montaža i demontaža oplate i skele, rad na ugradnji i njezi betona, ugradnja vodopropusnica od PVC cijevi fi 50 mm, sav drugi rad,  oprema i materijal potrebni za potpuno dovršenje stavke. U cijenu stavke uključena je nabava i prijevoz rebraste armature B500B, njeno sječenje, savijanje te ugradnja te sav ostali potreban rad sve prema specifikaciji iz projekta.  
Obračun po metru kubnom ugrađenog betona.</t>
  </si>
  <si>
    <t>IZRADA IZOLACIJE PLATNA AB POTPORNOG ZIDA</t>
  </si>
  <si>
    <t>Izrada izolacije platna AB potpornog zida. Izolacija se izvodi čepastom membranom. Sve prema projektu a u skladu s uputama proizvođača. U jediničnoj cijeni obuhvaćena je nabava i doprema svih potrebnih materijala, sav pomoćni materijal potreban za pripremu i ugradnju izolacijskog materijala, rad na pripremi ploha i izolacijskog sredstva.
Obračun po metru kvadratnom izvedene izolacije</t>
  </si>
  <si>
    <t>ASFALTERSKI RADOVI</t>
  </si>
  <si>
    <t>SANACIJA ASFALTNG SLOJA CESTE</t>
  </si>
  <si>
    <t>Izrada asfaltnog sloja ceste (uz rub pješačke staze tj velikog cestovnog rubnjaka). Slojevi asfalta se postavljaju na pripremljenu i uređenu tamponsku podlogu u slojevima kao i za pješačku stazu i debljinama koje odgovaraju debljinama slojeva postojećeg kolnika.
Obračun po kvadratnom metru izvedenog habajućeg sloja od AC 8 i nosivog sloja AC 16.</t>
  </si>
  <si>
    <t xml:space="preserve">REKAPITULACIJA </t>
  </si>
  <si>
    <t>3.</t>
  </si>
  <si>
    <t>4.</t>
  </si>
  <si>
    <t>5.</t>
  </si>
  <si>
    <r>
      <t xml:space="preserve"> 
</t>
    </r>
    <r>
      <rPr>
        <b/>
        <sz val="11"/>
        <rFont val="Arial"/>
        <family val="2"/>
        <charset val="238"/>
      </rPr>
      <t>NAPOMENA:</t>
    </r>
    <r>
      <rPr>
        <sz val="11"/>
        <rFont val="Arial"/>
        <family val="2"/>
        <charset val="238"/>
      </rPr>
      <t xml:space="preserve">
1) Točne količine radova utvrdit će se prema ovjerenoj građevinskoj knjizi, kao i sami obračun radova.
2) Iskop materijala obračunava se bez obzira na kategoriju. Stavka obuhvaća iskop rova i ostale iskope predviđene projektom, te planiranje iskopanih površina prema zahtjevim iz projekta. Pri iskopu treba voditi računa o postojećoj infrastrukturi tako da ne dođe do njenog oštećenja ili uništenja. Po potrebi neke iskope obavljati ručno pri čemu izvođač nema pravo na razliku u cijeni iskopa nastalu uslijed ovakovih izmjena.
3) U svim stavkama troškovnika koje zahtijevaju odvoz viška materijala na odlagalište u jediničnoj cijeni uključen je utovar u vozilo, prijevoz na deponiju, deponiranje, plaćanje taksi i ostalih davanja za korištenje deponije, uključujući obvezu izvođača da pronađe deponiju.
4) Izvoditelj je dužan   za vrijeme izvođenja radova izvršiti ograđivanje gradilišta u skladu s propisima zaštite na radu i održavanje za promet svih postojećih cesta i kolnih ulaza tijekom izvođenja radova kako bi se u svakom trenutku osiguralo nesmetano odvijanje prometa.</t>
    </r>
  </si>
  <si>
    <t>3.1.</t>
  </si>
  <si>
    <t>3.2.</t>
  </si>
  <si>
    <t>Ukupno 3. - ODVODNJA (EUR) :</t>
  </si>
  <si>
    <t>4.1.</t>
  </si>
  <si>
    <t>4.2.</t>
  </si>
  <si>
    <t>4.3.</t>
  </si>
  <si>
    <t>Ukupno 4. -BETONSKI I AB RADOVI (EUR) :</t>
  </si>
  <si>
    <t>5.1.</t>
  </si>
  <si>
    <t>Ukupno 5. - ASFALTERSKI RADOVI (EUR) :</t>
  </si>
  <si>
    <t>ZAMJENA SLOJA SLABOG TEMELJNOG TLA KAMENIM MATERIJALOM
Rad uključuje iskop sloja slabog materijala u temeljnom tlu za potporne zidove sa utovarom i odvozom na deponiju, deponiranje i uređenje deponije te nabavu transport i ugradnju kamenog materijala kao zamjenskog materijala u sloju prosječne debljine od 30 cm. Točna lokacija, dubina i obuhvat izvođenja zamjene materijala određuje se u dogovoru investitorom. Traženi zahtjevi kvalitete po izvedbi ovog sloja su: stupanj zbijenosti u odnosu na standardni Proctor-ov postupak Sz≥100%, odnosno modul stišljivosti Ms≥60MN/m2.
Obračun po kubnom metru iskopanog materijala u sraslom stanju.</t>
  </si>
  <si>
    <t>Evidencijski broj nabave: JN-43/2025</t>
  </si>
  <si>
    <t>Prilog 2.</t>
  </si>
  <si>
    <t>TROŠKOVNIK</t>
  </si>
  <si>
    <t>Okvirna količina</t>
  </si>
  <si>
    <t xml:space="preserve">Izrada potpornog zida na groblju Sv. Petar </t>
  </si>
  <si>
    <t>Ukupna cijena ponude uu EUR s PDV-om:</t>
  </si>
  <si>
    <t>Iznos PDV u EUR (25%):</t>
  </si>
  <si>
    <t>Jedinična cijena  (EUR bez PDV-a)</t>
  </si>
  <si>
    <t>Ukupna cijena  (EUR bez PDV-a)</t>
  </si>
  <si>
    <t>Jedinica mjere</t>
  </si>
  <si>
    <t>Ukupna cijena ponude u EUR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</si>
</sst>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General_)"/>
    <numFmt numFmtId="166" formatCode="_(* #,##0.00_);_(* \(#,##0.00\);_(* &quot;-&quot;??_);_(@_)"/>
  </numFmts>
  <fonts count="1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ISOCPEUR"/>
      <family val="2"/>
      <charset val="238"/>
    </font>
    <font>
      <sz val="14"/>
      <name val="ISOCPEUR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4"/>
      <name val="ISOCPEUR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0" fontId="3" fillId="0" borderId="0"/>
    <xf numFmtId="164" fontId="4" fillId="0" borderId="0" applyFill="0" applyBorder="0" applyAlignment="0" applyProtection="0"/>
    <xf numFmtId="0" fontId="4" fillId="0" borderId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16" fillId="0" borderId="0"/>
    <xf numFmtId="166" fontId="3" fillId="0" borderId="0" applyFont="0" applyFill="0" applyBorder="0" applyAlignment="0" applyProtection="0"/>
  </cellStyleXfs>
  <cellXfs count="114">
    <xf numFmtId="0" fontId="0" fillId="0" borderId="0" xfId="0"/>
    <xf numFmtId="0" fontId="5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4" fontId="6" fillId="0" borderId="0" xfId="2" applyNumberFormat="1" applyFont="1" applyAlignment="1">
      <alignment horizontal="center" wrapText="1"/>
    </xf>
    <xf numFmtId="4" fontId="6" fillId="0" borderId="0" xfId="2" applyNumberFormat="1" applyFont="1" applyAlignment="1">
      <alignment horizontal="right" wrapText="1"/>
    </xf>
    <xf numFmtId="165" fontId="8" fillId="0" borderId="0" xfId="2" applyNumberFormat="1" applyFont="1" applyAlignment="1">
      <alignment horizontal="left" vertical="top" wrapText="1"/>
    </xf>
    <xf numFmtId="165" fontId="9" fillId="3" borderId="9" xfId="2" applyNumberFormat="1" applyFont="1" applyFill="1" applyBorder="1" applyAlignment="1">
      <alignment horizontal="left" vertical="top" wrapText="1"/>
    </xf>
    <xf numFmtId="165" fontId="10" fillId="0" borderId="0" xfId="2" applyNumberFormat="1" applyFont="1" applyAlignment="1">
      <alignment horizontal="left" vertical="top" wrapText="1"/>
    </xf>
    <xf numFmtId="165" fontId="10" fillId="0" borderId="11" xfId="2" applyNumberFormat="1" applyFont="1" applyBorder="1" applyAlignment="1">
      <alignment horizontal="left" vertical="top" wrapText="1"/>
    </xf>
    <xf numFmtId="0" fontId="12" fillId="2" borderId="4" xfId="2" applyFont="1" applyFill="1" applyBorder="1" applyAlignment="1">
      <alignment horizontal="left" vertical="center"/>
    </xf>
    <xf numFmtId="0" fontId="12" fillId="2" borderId="6" xfId="2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9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justify" vertical="center" wrapText="1"/>
    </xf>
    <xf numFmtId="0" fontId="13" fillId="0" borderId="0" xfId="2" applyFont="1" applyAlignment="1">
      <alignment horizontal="center" vertical="center" wrapText="1"/>
    </xf>
    <xf numFmtId="4" fontId="13" fillId="0" borderId="0" xfId="2" applyNumberFormat="1" applyFont="1" applyAlignment="1">
      <alignment horizontal="center" wrapText="1"/>
    </xf>
    <xf numFmtId="0" fontId="13" fillId="0" borderId="0" xfId="2" applyFont="1" applyAlignment="1">
      <alignment horizontal="center" wrapText="1"/>
    </xf>
    <xf numFmtId="4" fontId="13" fillId="0" borderId="0" xfId="2" applyNumberFormat="1" applyFont="1" applyAlignment="1">
      <alignment horizontal="right" wrapText="1"/>
    </xf>
    <xf numFmtId="0" fontId="9" fillId="2" borderId="8" xfId="2" applyFont="1" applyFill="1" applyBorder="1" applyAlignment="1">
      <alignment horizontal="left" vertical="center"/>
    </xf>
    <xf numFmtId="0" fontId="9" fillId="2" borderId="9" xfId="2" applyFont="1" applyFill="1" applyBorder="1" applyAlignment="1">
      <alignment horizontal="left" vertical="center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center" wrapText="1"/>
    </xf>
    <xf numFmtId="4" fontId="10" fillId="0" borderId="0" xfId="2" applyNumberFormat="1" applyFont="1" applyAlignment="1">
      <alignment horizontal="center" wrapText="1"/>
    </xf>
    <xf numFmtId="4" fontId="10" fillId="0" borderId="0" xfId="2" applyNumberFormat="1" applyFont="1" applyAlignment="1">
      <alignment horizontal="right" wrapText="1"/>
    </xf>
    <xf numFmtId="0" fontId="13" fillId="3" borderId="8" xfId="2" applyFont="1" applyFill="1" applyBorder="1" applyAlignment="1">
      <alignment horizontal="left" vertical="center" wrapText="1"/>
    </xf>
    <xf numFmtId="0" fontId="13" fillId="3" borderId="9" xfId="2" applyFont="1" applyFill="1" applyBorder="1" applyAlignment="1">
      <alignment horizontal="center" wrapText="1"/>
    </xf>
    <xf numFmtId="4" fontId="13" fillId="3" borderId="9" xfId="2" applyNumberFormat="1" applyFont="1" applyFill="1" applyBorder="1" applyAlignment="1">
      <alignment horizontal="center" wrapText="1"/>
    </xf>
    <xf numFmtId="4" fontId="12" fillId="3" borderId="10" xfId="2" applyNumberFormat="1" applyFont="1" applyFill="1" applyBorder="1" applyAlignment="1">
      <alignment horizontal="right" wrapText="1"/>
    </xf>
    <xf numFmtId="165" fontId="13" fillId="0" borderId="0" xfId="2" applyNumberFormat="1" applyFont="1" applyAlignment="1">
      <alignment horizontal="justify" vertical="center" wrapText="1"/>
    </xf>
    <xf numFmtId="0" fontId="10" fillId="0" borderId="11" xfId="2" applyFont="1" applyBorder="1" applyAlignment="1">
      <alignment horizontal="left" vertical="center" wrapText="1"/>
    </xf>
    <xf numFmtId="0" fontId="10" fillId="0" borderId="11" xfId="2" applyFont="1" applyBorder="1" applyAlignment="1">
      <alignment horizontal="center" wrapText="1"/>
    </xf>
    <xf numFmtId="4" fontId="10" fillId="0" borderId="11" xfId="2" applyNumberFormat="1" applyFont="1" applyBorder="1" applyAlignment="1">
      <alignment horizontal="center" wrapText="1"/>
    </xf>
    <xf numFmtId="0" fontId="11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2" applyFont="1" applyAlignment="1">
      <alignment horizontal="justify" vertical="center" wrapText="1"/>
    </xf>
    <xf numFmtId="0" fontId="10" fillId="0" borderId="11" xfId="2" applyFont="1" applyBorder="1" applyAlignment="1">
      <alignment horizontal="left" wrapText="1"/>
    </xf>
    <xf numFmtId="0" fontId="13" fillId="0" borderId="0" xfId="2" applyFont="1" applyAlignment="1">
      <alignment horizontal="left" wrapText="1"/>
    </xf>
    <xf numFmtId="49" fontId="11" fillId="4" borderId="12" xfId="6" applyNumberFormat="1" applyFont="1" applyFill="1" applyBorder="1" applyAlignment="1">
      <alignment horizontal="center" vertical="top"/>
    </xf>
    <xf numFmtId="0" fontId="11" fillId="4" borderId="13" xfId="6" applyFont="1" applyFill="1" applyBorder="1" applyAlignment="1">
      <alignment horizontal="justify" vertical="center"/>
    </xf>
    <xf numFmtId="4" fontId="11" fillId="4" borderId="13" xfId="6" applyNumberFormat="1" applyFont="1" applyFill="1" applyBorder="1" applyAlignment="1">
      <alignment horizontal="center" vertical="top" shrinkToFit="1"/>
    </xf>
    <xf numFmtId="4" fontId="11" fillId="4" borderId="13" xfId="6" applyNumberFormat="1" applyFont="1" applyFill="1" applyBorder="1" applyAlignment="1">
      <alignment horizontal="right" vertical="top" shrinkToFit="1"/>
    </xf>
    <xf numFmtId="4" fontId="11" fillId="4" borderId="14" xfId="6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6"/>
    <xf numFmtId="49" fontId="11" fillId="0" borderId="15" xfId="6" applyNumberFormat="1" applyFont="1" applyBorder="1" applyAlignment="1">
      <alignment horizontal="center" vertical="top"/>
    </xf>
    <xf numFmtId="4" fontId="11" fillId="0" borderId="7" xfId="6" applyNumberFormat="1" applyFont="1" applyBorder="1" applyAlignment="1">
      <alignment horizontal="justify" vertical="center"/>
    </xf>
    <xf numFmtId="4" fontId="11" fillId="0" borderId="7" xfId="6" applyNumberFormat="1" applyFont="1" applyBorder="1" applyAlignment="1">
      <alignment horizontal="center" vertical="top" shrinkToFit="1"/>
    </xf>
    <xf numFmtId="4" fontId="11" fillId="0" borderId="7" xfId="6" applyNumberFormat="1" applyFont="1" applyBorder="1" applyAlignment="1">
      <alignment horizontal="right" vertical="top" shrinkToFit="1"/>
    </xf>
    <xf numFmtId="4" fontId="3" fillId="0" borderId="0" xfId="6" applyNumberFormat="1"/>
    <xf numFmtId="49" fontId="11" fillId="0" borderId="16" xfId="6" applyNumberFormat="1" applyFont="1" applyBorder="1" applyAlignment="1">
      <alignment horizontal="center" vertical="top"/>
    </xf>
    <xf numFmtId="49" fontId="11" fillId="0" borderId="17" xfId="6" applyNumberFormat="1" applyFont="1" applyBorder="1" applyAlignment="1">
      <alignment horizontal="center" vertical="top"/>
    </xf>
    <xf numFmtId="4" fontId="11" fillId="0" borderId="9" xfId="6" applyNumberFormat="1" applyFont="1" applyBorder="1" applyAlignment="1">
      <alignment horizontal="justify" vertical="center"/>
    </xf>
    <xf numFmtId="4" fontId="11" fillId="0" borderId="9" xfId="6" applyNumberFormat="1" applyFont="1" applyBorder="1" applyAlignment="1">
      <alignment horizontal="center" vertical="top" shrinkToFit="1"/>
    </xf>
    <xf numFmtId="4" fontId="11" fillId="0" borderId="9" xfId="6" applyNumberFormat="1" applyFont="1" applyBorder="1" applyAlignment="1">
      <alignment horizontal="right" vertical="top" shrinkToFit="1"/>
    </xf>
    <xf numFmtId="49" fontId="11" fillId="4" borderId="18" xfId="6" applyNumberFormat="1" applyFont="1" applyFill="1" applyBorder="1" applyAlignment="1">
      <alignment horizontal="center" vertical="top"/>
    </xf>
    <xf numFmtId="49" fontId="11" fillId="0" borderId="12" xfId="6" applyNumberFormat="1" applyFont="1" applyBorder="1" applyAlignment="1">
      <alignment horizontal="center" vertical="top"/>
    </xf>
    <xf numFmtId="49" fontId="11" fillId="4" borderId="20" xfId="6" applyNumberFormat="1" applyFont="1" applyFill="1" applyBorder="1" applyAlignment="1">
      <alignment horizontal="center" vertical="top"/>
    </xf>
    <xf numFmtId="49" fontId="11" fillId="0" borderId="22" xfId="6" applyNumberFormat="1" applyFont="1" applyBorder="1" applyAlignment="1">
      <alignment horizontal="center" vertical="top"/>
    </xf>
    <xf numFmtId="4" fontId="11" fillId="0" borderId="0" xfId="6" applyNumberFormat="1" applyFont="1" applyAlignment="1">
      <alignment horizontal="justify" vertical="center"/>
    </xf>
    <xf numFmtId="4" fontId="11" fillId="0" borderId="0" xfId="6" applyNumberFormat="1" applyFont="1" applyAlignment="1">
      <alignment horizontal="center" vertical="top" shrinkToFit="1"/>
    </xf>
    <xf numFmtId="4" fontId="11" fillId="0" borderId="0" xfId="6" applyNumberFormat="1" applyFont="1" applyAlignment="1">
      <alignment horizontal="right" vertical="top" shrinkToFit="1"/>
    </xf>
    <xf numFmtId="4" fontId="11" fillId="0" borderId="23" xfId="6" applyNumberFormat="1" applyFont="1" applyBorder="1" applyAlignment="1" applyProtection="1">
      <alignment horizontal="right" shrinkToFit="1"/>
      <protection locked="0"/>
    </xf>
    <xf numFmtId="4" fontId="11" fillId="5" borderId="19" xfId="6" applyNumberFormat="1" applyFont="1" applyFill="1" applyBorder="1" applyAlignment="1">
      <alignment horizontal="center" vertical="top" shrinkToFit="1"/>
    </xf>
    <xf numFmtId="4" fontId="11" fillId="5" borderId="19" xfId="11" applyNumberFormat="1" applyFont="1" applyFill="1" applyBorder="1" applyAlignment="1" applyProtection="1">
      <alignment horizontal="right" vertical="top" shrinkToFit="1"/>
    </xf>
    <xf numFmtId="4" fontId="11" fillId="5" borderId="13" xfId="6" applyNumberFormat="1" applyFont="1" applyFill="1" applyBorder="1" applyAlignment="1">
      <alignment horizontal="center" vertical="top" shrinkToFit="1"/>
    </xf>
    <xf numFmtId="4" fontId="11" fillId="5" borderId="13" xfId="11" applyNumberFormat="1" applyFont="1" applyFill="1" applyBorder="1" applyAlignment="1" applyProtection="1">
      <alignment horizontal="right" vertical="top" shrinkToFit="1"/>
    </xf>
    <xf numFmtId="4" fontId="11" fillId="5" borderId="21" xfId="6" applyNumberFormat="1" applyFont="1" applyFill="1" applyBorder="1" applyAlignment="1">
      <alignment horizontal="center" vertical="top" shrinkToFit="1"/>
    </xf>
    <xf numFmtId="4" fontId="11" fillId="5" borderId="21" xfId="11" applyNumberFormat="1" applyFont="1" applyFill="1" applyBorder="1" applyAlignment="1" applyProtection="1">
      <alignment horizontal="right" vertical="top" shrinkToFit="1"/>
    </xf>
    <xf numFmtId="0" fontId="9" fillId="5" borderId="19" xfId="6" applyFont="1" applyFill="1" applyBorder="1" applyAlignment="1">
      <alignment horizontal="right" vertical="center"/>
    </xf>
    <xf numFmtId="0" fontId="9" fillId="5" borderId="13" xfId="6" applyFont="1" applyFill="1" applyBorder="1" applyAlignment="1">
      <alignment horizontal="right" vertical="center"/>
    </xf>
    <xf numFmtId="0" fontId="9" fillId="5" borderId="21" xfId="6" applyFont="1" applyFill="1" applyBorder="1" applyAlignment="1">
      <alignment horizontal="right" vertical="center"/>
    </xf>
    <xf numFmtId="0" fontId="12" fillId="2" borderId="11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center" vertical="center"/>
    </xf>
    <xf numFmtId="4" fontId="10" fillId="0" borderId="8" xfId="2" applyNumberFormat="1" applyFont="1" applyBorder="1" applyAlignment="1">
      <alignment horizontal="center" wrapText="1"/>
    </xf>
    <xf numFmtId="0" fontId="10" fillId="0" borderId="8" xfId="2" applyFont="1" applyBorder="1" applyAlignment="1">
      <alignment horizontal="center" wrapText="1"/>
    </xf>
    <xf numFmtId="4" fontId="10" fillId="0" borderId="10" xfId="2" applyNumberFormat="1" applyFont="1" applyBorder="1" applyAlignment="1">
      <alignment horizontal="right" wrapText="1"/>
    </xf>
    <xf numFmtId="4" fontId="11" fillId="0" borderId="24" xfId="6" applyNumberFormat="1" applyFont="1" applyBorder="1" applyAlignment="1" applyProtection="1">
      <alignment horizontal="right" shrinkToFit="1"/>
      <protection locked="0"/>
    </xf>
    <xf numFmtId="4" fontId="11" fillId="0" borderId="25" xfId="6" applyNumberFormat="1" applyFont="1" applyBorder="1" applyAlignment="1" applyProtection="1">
      <alignment horizontal="right" shrinkToFit="1"/>
      <protection locked="0"/>
    </xf>
    <xf numFmtId="4" fontId="11" fillId="0" borderId="26" xfId="6" applyNumberFormat="1" applyFont="1" applyBorder="1" applyAlignment="1" applyProtection="1">
      <alignment horizontal="right" shrinkToFit="1"/>
      <protection locked="0"/>
    </xf>
    <xf numFmtId="4" fontId="11" fillId="0" borderId="27" xfId="11" applyNumberFormat="1" applyFont="1" applyFill="1" applyBorder="1" applyAlignment="1" applyProtection="1">
      <alignment horizontal="right" shrinkToFit="1"/>
      <protection locked="0"/>
    </xf>
    <xf numFmtId="4" fontId="11" fillId="0" borderId="14" xfId="11" applyNumberFormat="1" applyFont="1" applyFill="1" applyBorder="1" applyAlignment="1" applyProtection="1">
      <alignment horizontal="right" shrinkToFit="1"/>
      <protection locked="0"/>
    </xf>
    <xf numFmtId="4" fontId="11" fillId="0" borderId="28" xfId="11" applyNumberFormat="1" applyFont="1" applyFill="1" applyBorder="1" applyAlignment="1" applyProtection="1">
      <alignment horizontal="right" shrinkToFit="1"/>
      <protection locked="0"/>
    </xf>
    <xf numFmtId="4" fontId="13" fillId="0" borderId="29" xfId="2" applyNumberFormat="1" applyFont="1" applyBorder="1" applyAlignment="1">
      <alignment horizontal="center" wrapText="1"/>
    </xf>
    <xf numFmtId="4" fontId="13" fillId="0" borderId="29" xfId="2" applyNumberFormat="1" applyFont="1" applyBorder="1" applyAlignment="1">
      <alignment horizontal="right" wrapText="1"/>
    </xf>
    <xf numFmtId="4" fontId="10" fillId="0" borderId="29" xfId="2" applyNumberFormat="1" applyFont="1" applyBorder="1" applyAlignment="1">
      <alignment horizontal="center" wrapText="1"/>
    </xf>
    <xf numFmtId="4" fontId="13" fillId="3" borderId="11" xfId="2" applyNumberFormat="1" applyFont="1" applyFill="1" applyBorder="1" applyAlignment="1">
      <alignment horizontal="right" wrapText="1"/>
    </xf>
    <xf numFmtId="0" fontId="12" fillId="0" borderId="29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4" fontId="10" fillId="0" borderId="29" xfId="2" applyNumberFormat="1" applyFont="1" applyBorder="1" applyAlignment="1">
      <alignment horizontal="right" wrapText="1"/>
    </xf>
    <xf numFmtId="0" fontId="13" fillId="0" borderId="29" xfId="2" applyFont="1" applyBorder="1" applyAlignment="1">
      <alignment horizontal="justify" vertical="center" wrapText="1"/>
    </xf>
    <xf numFmtId="4" fontId="11" fillId="4" borderId="30" xfId="6" applyNumberFormat="1" applyFont="1" applyFill="1" applyBorder="1" applyAlignment="1" applyProtection="1">
      <alignment horizontal="center" vertical="center" shrinkToFit="1"/>
      <protection locked="0"/>
    </xf>
    <xf numFmtId="4" fontId="11" fillId="0" borderId="31" xfId="6" applyNumberFormat="1" applyFont="1" applyBorder="1" applyAlignment="1" applyProtection="1">
      <alignment horizontal="center" vertical="center" shrinkToFit="1"/>
      <protection locked="0"/>
    </xf>
    <xf numFmtId="4" fontId="11" fillId="0" borderId="11" xfId="6" applyNumberFormat="1" applyFont="1" applyBorder="1" applyAlignment="1" applyProtection="1">
      <alignment horizontal="center" vertical="center" shrinkToFit="1"/>
      <protection locked="0"/>
    </xf>
    <xf numFmtId="4" fontId="11" fillId="0" borderId="29" xfId="6" applyNumberFormat="1" applyFont="1" applyBorder="1" applyAlignment="1" applyProtection="1">
      <alignment horizontal="center" vertical="center" shrinkToFit="1"/>
      <protection locked="0"/>
    </xf>
    <xf numFmtId="4" fontId="11" fillId="5" borderId="32" xfId="11" applyNumberFormat="1" applyFont="1" applyFill="1" applyBorder="1" applyAlignment="1" applyProtection="1">
      <alignment horizontal="center" vertical="center" shrinkToFit="1"/>
      <protection locked="0"/>
    </xf>
    <xf numFmtId="4" fontId="11" fillId="5" borderId="30" xfId="11" applyNumberFormat="1" applyFont="1" applyFill="1" applyBorder="1" applyAlignment="1" applyProtection="1">
      <alignment horizontal="center" vertical="center" shrinkToFit="1"/>
      <protection locked="0"/>
    </xf>
    <xf numFmtId="4" fontId="11" fillId="5" borderId="33" xfId="11" applyNumberFormat="1" applyFont="1" applyFill="1" applyBorder="1" applyAlignment="1" applyProtection="1">
      <alignment horizontal="center" vertical="center" shrinkToFit="1"/>
      <protection locked="0"/>
    </xf>
    <xf numFmtId="4" fontId="6" fillId="0" borderId="29" xfId="2" applyNumberFormat="1" applyFont="1" applyBorder="1" applyAlignment="1">
      <alignment horizont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top"/>
    </xf>
    <xf numFmtId="0" fontId="12" fillId="2" borderId="5" xfId="2" applyFont="1" applyFill="1" applyBorder="1" applyAlignment="1">
      <alignment horizontal="center" vertical="top"/>
    </xf>
    <xf numFmtId="0" fontId="17" fillId="0" borderId="7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12" fillId="2" borderId="0" xfId="2" applyFont="1" applyFill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0" fontId="10" fillId="0" borderId="0" xfId="2" applyFont="1" applyAlignment="1">
      <alignment horizontal="left" vertical="top" wrapText="1"/>
    </xf>
  </cellXfs>
  <cellStyles count="12">
    <cellStyle name="Accent4 15 2" xfId="10" xr:uid="{94A41630-3776-45C5-ABFF-64571FD363BD}"/>
    <cellStyle name="Comma 2" xfId="3" xr:uid="{00000000-0005-0000-0000-000000000000}"/>
    <cellStyle name="Comma 3" xfId="11" xr:uid="{70DF1C73-1BF7-455A-9609-23B9D9405D55}"/>
    <cellStyle name="Excel Built-in Normal" xfId="2" xr:uid="{00000000-0005-0000-0000-000001000000}"/>
    <cellStyle name="Normal 10 2 2 2" xfId="9" xr:uid="{B1F584C3-71CA-415D-99A5-FF8F41F6575C}"/>
    <cellStyle name="Normal 19 3" xfId="5" xr:uid="{8F2B083D-D32E-40CD-AB81-616D2CF04A87}"/>
    <cellStyle name="Normal 2" xfId="1" xr:uid="{00000000-0005-0000-0000-000003000000}"/>
    <cellStyle name="Normal 2 2 2" xfId="6" xr:uid="{0C619CA8-5E63-4287-9D38-74B81764F153}"/>
    <cellStyle name="Normal 2 6" xfId="8" xr:uid="{009587A9-672A-4A90-BD2E-E3E8E664575F}"/>
    <cellStyle name="Normal 3" xfId="4" xr:uid="{00000000-0005-0000-0000-000004000000}"/>
    <cellStyle name="Normal_TROŠKOVNIK - KAM - ŽUTO" xfId="7" xr:uid="{BC792227-CD9C-4386-9607-3894EE99482F}"/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CBA9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FDF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H68"/>
  <sheetViews>
    <sheetView tabSelected="1" view="pageBreakPreview" topLeftCell="A58" zoomScale="80" zoomScaleSheetLayoutView="80" workbookViewId="0">
      <selection activeCell="C66" sqref="C66"/>
    </sheetView>
  </sheetViews>
  <sheetFormatPr defaultColWidth="9.28515625" defaultRowHeight="18"/>
  <cols>
    <col min="1" max="1" width="8.28515625" style="2" customWidth="1"/>
    <col min="2" max="2" width="76.7109375" style="2" customWidth="1"/>
    <col min="3" max="3" width="15" style="3" customWidth="1"/>
    <col min="4" max="4" width="20.85546875" style="4" customWidth="1"/>
    <col min="5" max="5" width="24.42578125" style="100" customWidth="1"/>
    <col min="6" max="6" width="20.42578125" style="5" customWidth="1"/>
    <col min="7" max="7" width="9.28515625" style="2"/>
    <col min="8" max="8" width="11.28515625" style="2" customWidth="1"/>
    <col min="9" max="16384" width="9.28515625" style="2"/>
  </cols>
  <sheetData>
    <row r="1" spans="1:6" ht="27.75" customHeight="1">
      <c r="A1" s="1"/>
      <c r="B1" s="108" t="s">
        <v>53</v>
      </c>
      <c r="C1" s="109"/>
      <c r="D1" s="109"/>
      <c r="E1" s="109"/>
      <c r="F1" s="5" t="s">
        <v>52</v>
      </c>
    </row>
    <row r="2" spans="1:6" ht="22.5" customHeight="1">
      <c r="A2" s="103" t="s">
        <v>55</v>
      </c>
      <c r="B2" s="104"/>
      <c r="C2" s="104"/>
      <c r="D2" s="104"/>
      <c r="E2" s="104"/>
      <c r="F2" s="105"/>
    </row>
    <row r="3" spans="1:6">
      <c r="A3" s="10"/>
      <c r="B3" s="110" t="s">
        <v>51</v>
      </c>
      <c r="C3" s="110"/>
      <c r="D3" s="110"/>
      <c r="E3" s="110"/>
      <c r="F3" s="111"/>
    </row>
    <row r="4" spans="1:6">
      <c r="A4" s="10"/>
      <c r="B4" s="106"/>
      <c r="C4" s="106"/>
      <c r="D4" s="106"/>
      <c r="E4" s="106"/>
      <c r="F4" s="107"/>
    </row>
    <row r="5" spans="1:6" ht="99" customHeight="1">
      <c r="A5" s="11"/>
      <c r="B5" s="74" t="s">
        <v>3</v>
      </c>
      <c r="C5" s="101" t="s">
        <v>60</v>
      </c>
      <c r="D5" s="75" t="s">
        <v>54</v>
      </c>
      <c r="E5" s="101" t="s">
        <v>58</v>
      </c>
      <c r="F5" s="102" t="s">
        <v>59</v>
      </c>
    </row>
    <row r="6" spans="1:6">
      <c r="A6" s="13"/>
      <c r="B6" s="14" t="s">
        <v>6</v>
      </c>
      <c r="C6" s="14"/>
      <c r="D6" s="14"/>
      <c r="E6" s="74"/>
      <c r="F6" s="15"/>
    </row>
    <row r="7" spans="1:6">
      <c r="A7" s="16"/>
      <c r="B7" s="17"/>
      <c r="C7" s="18"/>
      <c r="D7" s="19"/>
      <c r="E7" s="85"/>
      <c r="F7" s="19"/>
    </row>
    <row r="8" spans="1:6" ht="179.25" customHeight="1">
      <c r="A8" s="16"/>
      <c r="B8" s="113" t="s">
        <v>40</v>
      </c>
      <c r="C8" s="113"/>
      <c r="D8" s="113"/>
      <c r="E8" s="113"/>
      <c r="F8" s="113"/>
    </row>
    <row r="9" spans="1:6">
      <c r="A9" s="16"/>
      <c r="B9" s="17"/>
      <c r="C9" s="17"/>
      <c r="D9" s="19"/>
      <c r="E9" s="85"/>
      <c r="F9" s="19"/>
    </row>
    <row r="10" spans="1:6" ht="19.5" customHeight="1">
      <c r="A10" s="22" t="s">
        <v>9</v>
      </c>
      <c r="B10" s="23" t="s">
        <v>10</v>
      </c>
      <c r="C10" s="14"/>
      <c r="D10" s="14"/>
      <c r="E10" s="74"/>
      <c r="F10" s="15"/>
    </row>
    <row r="11" spans="1:6">
      <c r="A11" s="16"/>
      <c r="B11" s="17"/>
      <c r="C11" s="17"/>
      <c r="D11" s="19"/>
      <c r="E11" s="85"/>
      <c r="F11" s="19"/>
    </row>
    <row r="12" spans="1:6" ht="87" customHeight="1">
      <c r="A12" s="24" t="s">
        <v>11</v>
      </c>
      <c r="B12" s="8" t="s">
        <v>12</v>
      </c>
      <c r="C12" s="112" t="s">
        <v>13</v>
      </c>
      <c r="D12" s="26">
        <v>60</v>
      </c>
      <c r="E12" s="87">
        <v>0</v>
      </c>
      <c r="F12" s="27">
        <f>+D12*E12</f>
        <v>0</v>
      </c>
    </row>
    <row r="13" spans="1:6">
      <c r="A13" s="16"/>
      <c r="B13" s="6"/>
      <c r="C13" s="20"/>
      <c r="D13" s="19"/>
      <c r="E13" s="86"/>
      <c r="F13" s="21"/>
    </row>
    <row r="14" spans="1:6">
      <c r="A14" s="28"/>
      <c r="B14" s="7" t="s">
        <v>17</v>
      </c>
      <c r="C14" s="29"/>
      <c r="D14" s="30"/>
      <c r="E14" s="88"/>
      <c r="F14" s="31">
        <f>SUM(F12)</f>
        <v>0</v>
      </c>
    </row>
    <row r="15" spans="1:6" ht="19.5" customHeight="1">
      <c r="A15" s="16"/>
      <c r="B15" s="32"/>
      <c r="C15" s="18"/>
      <c r="D15" s="19"/>
      <c r="E15" s="85"/>
      <c r="F15" s="21"/>
    </row>
    <row r="16" spans="1:6" ht="19.5" customHeight="1">
      <c r="A16" s="22" t="s">
        <v>1</v>
      </c>
      <c r="B16" s="23" t="s">
        <v>7</v>
      </c>
      <c r="C16" s="14"/>
      <c r="D16" s="14"/>
      <c r="E16" s="74"/>
      <c r="F16" s="15"/>
    </row>
    <row r="17" spans="1:6">
      <c r="A17" s="12"/>
      <c r="B17" s="12"/>
      <c r="C17" s="12"/>
      <c r="D17" s="12"/>
      <c r="E17" s="89"/>
      <c r="F17" s="12"/>
    </row>
    <row r="18" spans="1:6" ht="146.25" customHeight="1">
      <c r="A18" s="33" t="s">
        <v>0</v>
      </c>
      <c r="B18" s="9" t="s">
        <v>8</v>
      </c>
      <c r="C18" s="34" t="s">
        <v>19</v>
      </c>
      <c r="D18" s="76">
        <v>250</v>
      </c>
      <c r="E18" s="35">
        <v>0</v>
      </c>
      <c r="F18" s="78">
        <f>+D18*E18</f>
        <v>0</v>
      </c>
    </row>
    <row r="19" spans="1:6">
      <c r="A19" s="36"/>
      <c r="B19" s="36"/>
      <c r="C19" s="36"/>
      <c r="D19" s="36"/>
      <c r="E19" s="90"/>
      <c r="F19" s="36"/>
    </row>
    <row r="20" spans="1:6" ht="61.5" customHeight="1">
      <c r="A20" s="33" t="s">
        <v>2</v>
      </c>
      <c r="B20" s="9" t="s">
        <v>14</v>
      </c>
      <c r="C20" s="34" t="s">
        <v>19</v>
      </c>
      <c r="D20" s="77">
        <v>150</v>
      </c>
      <c r="E20" s="35">
        <v>0</v>
      </c>
      <c r="F20" s="78">
        <f>(D20*E20)</f>
        <v>0</v>
      </c>
    </row>
    <row r="21" spans="1:6">
      <c r="A21" s="37"/>
      <c r="B21" s="38"/>
      <c r="C21" s="25"/>
      <c r="D21" s="25"/>
      <c r="E21" s="87"/>
      <c r="F21" s="27"/>
    </row>
    <row r="22" spans="1:6" ht="128.25">
      <c r="A22" s="33" t="s">
        <v>4</v>
      </c>
      <c r="B22" s="9" t="s">
        <v>50</v>
      </c>
      <c r="C22" s="34" t="s">
        <v>19</v>
      </c>
      <c r="D22" s="77">
        <v>40</v>
      </c>
      <c r="E22" s="35">
        <v>0</v>
      </c>
      <c r="F22" s="78">
        <f>(D22*E22)</f>
        <v>0</v>
      </c>
    </row>
    <row r="23" spans="1:6">
      <c r="A23" s="24"/>
      <c r="B23" s="38"/>
      <c r="C23" s="25"/>
      <c r="D23" s="25"/>
      <c r="E23" s="87"/>
      <c r="F23" s="27"/>
    </row>
    <row r="24" spans="1:6" ht="90" customHeight="1">
      <c r="A24" s="33" t="s">
        <v>5</v>
      </c>
      <c r="B24" s="39" t="s">
        <v>20</v>
      </c>
      <c r="C24" s="34" t="s">
        <v>16</v>
      </c>
      <c r="D24" s="77">
        <v>60</v>
      </c>
      <c r="E24" s="35">
        <v>0</v>
      </c>
      <c r="F24" s="78">
        <f>(D24*E24)</f>
        <v>0</v>
      </c>
    </row>
    <row r="25" spans="1:6" ht="19.5" customHeight="1">
      <c r="A25" s="16"/>
      <c r="B25" s="40"/>
      <c r="C25" s="20"/>
      <c r="D25" s="20"/>
      <c r="E25" s="85"/>
      <c r="F25" s="21"/>
    </row>
    <row r="26" spans="1:6" ht="19.5" customHeight="1">
      <c r="A26" s="28"/>
      <c r="B26" s="7" t="s">
        <v>18</v>
      </c>
      <c r="C26" s="29"/>
      <c r="D26" s="30"/>
      <c r="E26" s="88"/>
      <c r="F26" s="31">
        <f>SUM(F18:F24)</f>
        <v>0</v>
      </c>
    </row>
    <row r="27" spans="1:6" ht="19.5" customHeight="1">
      <c r="A27" s="16"/>
      <c r="B27" s="40"/>
      <c r="C27" s="20"/>
      <c r="D27" s="20"/>
      <c r="E27" s="85"/>
      <c r="F27" s="21"/>
    </row>
    <row r="28" spans="1:6" ht="19.5" customHeight="1">
      <c r="A28" s="22" t="s">
        <v>37</v>
      </c>
      <c r="B28" s="23" t="s">
        <v>21</v>
      </c>
      <c r="C28" s="14"/>
      <c r="D28" s="14"/>
      <c r="E28" s="74"/>
      <c r="F28" s="15"/>
    </row>
    <row r="29" spans="1:6">
      <c r="A29" s="16"/>
      <c r="B29" s="17"/>
      <c r="C29" s="17"/>
      <c r="D29" s="19"/>
      <c r="E29" s="85"/>
      <c r="F29" s="19"/>
    </row>
    <row r="30" spans="1:6">
      <c r="A30" s="24" t="s">
        <v>41</v>
      </c>
      <c r="B30" s="17" t="s">
        <v>22</v>
      </c>
      <c r="C30" s="17"/>
      <c r="D30" s="19"/>
      <c r="E30" s="85"/>
      <c r="F30" s="19"/>
    </row>
    <row r="31" spans="1:6" ht="87" customHeight="1">
      <c r="B31" s="8" t="s">
        <v>24</v>
      </c>
      <c r="C31" s="25" t="s">
        <v>13</v>
      </c>
      <c r="D31" s="26">
        <v>60</v>
      </c>
      <c r="E31" s="91">
        <v>0</v>
      </c>
      <c r="F31" s="27">
        <f>+D31*E31</f>
        <v>0</v>
      </c>
    </row>
    <row r="32" spans="1:6" ht="17.25" customHeight="1">
      <c r="A32" s="24"/>
      <c r="B32" s="8"/>
      <c r="C32" s="25"/>
      <c r="D32" s="26"/>
      <c r="E32" s="91"/>
      <c r="F32" s="27"/>
    </row>
    <row r="33" spans="1:6" ht="17.25" customHeight="1">
      <c r="A33" s="24" t="s">
        <v>42</v>
      </c>
      <c r="B33" s="8" t="s">
        <v>23</v>
      </c>
      <c r="C33" s="25"/>
      <c r="D33" s="26"/>
      <c r="E33" s="91"/>
      <c r="F33" s="27"/>
    </row>
    <row r="34" spans="1:6" ht="115.5" customHeight="1">
      <c r="A34" s="24"/>
      <c r="B34" s="8" t="s">
        <v>25</v>
      </c>
      <c r="C34" s="25" t="s">
        <v>13</v>
      </c>
      <c r="D34" s="26">
        <v>130</v>
      </c>
      <c r="E34" s="91">
        <v>0</v>
      </c>
      <c r="F34" s="27">
        <f>+D34*E34</f>
        <v>0</v>
      </c>
    </row>
    <row r="35" spans="1:6" ht="17.25" customHeight="1">
      <c r="A35" s="24"/>
      <c r="B35" s="8"/>
      <c r="C35" s="25"/>
      <c r="D35" s="26"/>
      <c r="E35" s="91"/>
      <c r="F35" s="27"/>
    </row>
    <row r="36" spans="1:6">
      <c r="A36" s="28"/>
      <c r="B36" s="7" t="s">
        <v>43</v>
      </c>
      <c r="C36" s="29"/>
      <c r="D36" s="30"/>
      <c r="E36" s="88"/>
      <c r="F36" s="31">
        <f>SUM(F31:F34)</f>
        <v>0</v>
      </c>
    </row>
    <row r="37" spans="1:6" ht="21" customHeight="1">
      <c r="A37" s="24"/>
      <c r="B37" s="8"/>
      <c r="C37" s="25"/>
      <c r="D37" s="26"/>
      <c r="E37" s="91"/>
      <c r="F37" s="27"/>
    </row>
    <row r="38" spans="1:6" ht="19.5" customHeight="1">
      <c r="A38" s="22" t="s">
        <v>38</v>
      </c>
      <c r="B38" s="23" t="s">
        <v>26</v>
      </c>
      <c r="C38" s="14"/>
      <c r="D38" s="14"/>
      <c r="E38" s="74"/>
      <c r="F38" s="15"/>
    </row>
    <row r="39" spans="1:6">
      <c r="A39" s="16"/>
      <c r="B39" s="17"/>
      <c r="C39" s="17"/>
      <c r="D39" s="19"/>
      <c r="E39" s="85"/>
      <c r="F39" s="19"/>
    </row>
    <row r="40" spans="1:6">
      <c r="A40" s="24" t="s">
        <v>44</v>
      </c>
      <c r="B40" s="17" t="s">
        <v>27</v>
      </c>
      <c r="C40" s="17"/>
      <c r="D40" s="19"/>
      <c r="E40" s="85"/>
      <c r="F40" s="19"/>
    </row>
    <row r="41" spans="1:6" ht="162" customHeight="1">
      <c r="B41" s="8" t="s">
        <v>28</v>
      </c>
      <c r="C41" s="25" t="s">
        <v>16</v>
      </c>
      <c r="D41" s="26">
        <v>10</v>
      </c>
      <c r="E41" s="91">
        <v>0</v>
      </c>
      <c r="F41" s="27">
        <f>+D41*E41</f>
        <v>0</v>
      </c>
    </row>
    <row r="42" spans="1:6" ht="17.25" customHeight="1">
      <c r="A42" s="24"/>
      <c r="B42" s="8"/>
      <c r="C42" s="25"/>
      <c r="D42" s="26"/>
      <c r="E42" s="91"/>
      <c r="F42" s="27"/>
    </row>
    <row r="43" spans="1:6" ht="17.25" customHeight="1">
      <c r="A43" s="24" t="s">
        <v>45</v>
      </c>
      <c r="B43" s="8" t="s">
        <v>29</v>
      </c>
      <c r="C43" s="25"/>
      <c r="D43" s="26"/>
      <c r="E43" s="91"/>
      <c r="F43" s="27"/>
    </row>
    <row r="44" spans="1:6" ht="166.5" customHeight="1">
      <c r="A44" s="24"/>
      <c r="B44" s="8" t="s">
        <v>30</v>
      </c>
      <c r="C44" s="25" t="s">
        <v>16</v>
      </c>
      <c r="D44" s="26">
        <v>60</v>
      </c>
      <c r="E44" s="91">
        <v>0</v>
      </c>
      <c r="F44" s="27">
        <f>+D44*E44</f>
        <v>0</v>
      </c>
    </row>
    <row r="45" spans="1:6" ht="17.25" customHeight="1">
      <c r="A45" s="24"/>
      <c r="B45" s="8"/>
      <c r="C45" s="25"/>
      <c r="D45" s="26"/>
      <c r="E45" s="91"/>
      <c r="F45" s="27"/>
    </row>
    <row r="46" spans="1:6" ht="17.25" customHeight="1">
      <c r="A46" s="24" t="s">
        <v>46</v>
      </c>
      <c r="B46" s="8" t="s">
        <v>31</v>
      </c>
      <c r="C46" s="25"/>
      <c r="D46" s="26"/>
      <c r="E46" s="91"/>
      <c r="F46" s="27"/>
    </row>
    <row r="47" spans="1:6" ht="84.75" customHeight="1">
      <c r="A47" s="24"/>
      <c r="B47" s="8" t="s">
        <v>32</v>
      </c>
      <c r="C47" s="25" t="s">
        <v>15</v>
      </c>
      <c r="D47" s="26">
        <v>120</v>
      </c>
      <c r="E47" s="91">
        <v>0</v>
      </c>
      <c r="F47" s="27">
        <f>+D47*E47</f>
        <v>0</v>
      </c>
    </row>
    <row r="48" spans="1:6" ht="17.25" customHeight="1">
      <c r="A48" s="24"/>
      <c r="B48" s="8"/>
      <c r="C48" s="25"/>
      <c r="D48" s="26"/>
      <c r="E48" s="91"/>
      <c r="F48" s="27"/>
    </row>
    <row r="49" spans="1:8">
      <c r="A49" s="28"/>
      <c r="B49" s="7" t="s">
        <v>47</v>
      </c>
      <c r="C49" s="29"/>
      <c r="D49" s="30"/>
      <c r="E49" s="88"/>
      <c r="F49" s="31">
        <f>SUM(F41:F47)</f>
        <v>0</v>
      </c>
    </row>
    <row r="50" spans="1:8" ht="17.25" customHeight="1">
      <c r="A50" s="24"/>
      <c r="B50" s="8"/>
      <c r="C50" s="25"/>
      <c r="D50" s="26"/>
      <c r="E50" s="91"/>
      <c r="F50" s="27"/>
    </row>
    <row r="51" spans="1:8" ht="19.5" customHeight="1">
      <c r="A51" s="22" t="s">
        <v>39</v>
      </c>
      <c r="B51" s="23" t="s">
        <v>33</v>
      </c>
      <c r="C51" s="14"/>
      <c r="D51" s="14"/>
      <c r="E51" s="74"/>
      <c r="F51" s="15"/>
    </row>
    <row r="52" spans="1:8">
      <c r="A52" s="16"/>
      <c r="B52" s="17"/>
      <c r="C52" s="17"/>
      <c r="D52" s="19"/>
      <c r="E52" s="85"/>
      <c r="F52" s="19"/>
    </row>
    <row r="53" spans="1:8">
      <c r="A53" s="24" t="s">
        <v>48</v>
      </c>
      <c r="B53" s="17" t="s">
        <v>34</v>
      </c>
      <c r="C53" s="17"/>
      <c r="D53" s="19"/>
      <c r="E53" s="85"/>
      <c r="F53" s="19"/>
    </row>
    <row r="54" spans="1:8" ht="87" customHeight="1">
      <c r="B54" s="8" t="s">
        <v>35</v>
      </c>
      <c r="C54" s="25" t="s">
        <v>15</v>
      </c>
      <c r="D54" s="26">
        <v>40</v>
      </c>
      <c r="E54" s="91">
        <v>0</v>
      </c>
      <c r="F54" s="27">
        <f>+D54*E54</f>
        <v>0</v>
      </c>
    </row>
    <row r="55" spans="1:8" ht="17.25" customHeight="1">
      <c r="A55" s="24"/>
      <c r="B55" s="8"/>
      <c r="C55" s="25"/>
      <c r="D55" s="26"/>
      <c r="E55" s="91"/>
      <c r="F55" s="27"/>
    </row>
    <row r="56" spans="1:8" ht="17.25" customHeight="1">
      <c r="A56" s="24"/>
      <c r="B56" s="8"/>
      <c r="C56" s="25"/>
      <c r="D56" s="26"/>
      <c r="E56" s="91"/>
      <c r="F56" s="27"/>
    </row>
    <row r="57" spans="1:8">
      <c r="A57" s="28"/>
      <c r="B57" s="7" t="s">
        <v>49</v>
      </c>
      <c r="C57" s="29"/>
      <c r="D57" s="30"/>
      <c r="E57" s="88"/>
      <c r="F57" s="31">
        <f>SUM(F54)</f>
        <v>0</v>
      </c>
    </row>
    <row r="58" spans="1:8" ht="18.75" thickBot="1">
      <c r="A58" s="16"/>
      <c r="B58" s="17"/>
      <c r="C58" s="17"/>
      <c r="D58" s="19"/>
      <c r="E58" s="92"/>
      <c r="F58" s="17"/>
    </row>
    <row r="59" spans="1:8" s="46" customFormat="1" ht="15.75" thickBot="1">
      <c r="A59" s="41"/>
      <c r="B59" s="42" t="s">
        <v>36</v>
      </c>
      <c r="C59" s="43"/>
      <c r="D59" s="44"/>
      <c r="E59" s="93"/>
      <c r="F59" s="45"/>
    </row>
    <row r="60" spans="1:8" s="46" customFormat="1" ht="15">
      <c r="A60" s="47" t="s">
        <v>9</v>
      </c>
      <c r="B60" s="48" t="s">
        <v>10</v>
      </c>
      <c r="C60" s="49"/>
      <c r="D60" s="50"/>
      <c r="E60" s="94"/>
      <c r="F60" s="79">
        <f>SUM(F14)</f>
        <v>0</v>
      </c>
      <c r="H60" s="51"/>
    </row>
    <row r="61" spans="1:8" s="46" customFormat="1" ht="15">
      <c r="A61" s="52" t="s">
        <v>1</v>
      </c>
      <c r="B61" s="48" t="s">
        <v>7</v>
      </c>
      <c r="C61" s="49"/>
      <c r="D61" s="50"/>
      <c r="E61" s="94"/>
      <c r="F61" s="80">
        <f>SUM(F26)</f>
        <v>0</v>
      </c>
      <c r="H61" s="51"/>
    </row>
    <row r="62" spans="1:8" s="46" customFormat="1" ht="15">
      <c r="A62" s="52" t="s">
        <v>37</v>
      </c>
      <c r="B62" s="48" t="s">
        <v>21</v>
      </c>
      <c r="C62" s="49"/>
      <c r="D62" s="50"/>
      <c r="E62" s="94"/>
      <c r="F62" s="80">
        <f>SUM(F36)</f>
        <v>0</v>
      </c>
      <c r="H62" s="51"/>
    </row>
    <row r="63" spans="1:8" s="46" customFormat="1" ht="15">
      <c r="A63" s="53" t="s">
        <v>38</v>
      </c>
      <c r="B63" s="54" t="s">
        <v>26</v>
      </c>
      <c r="C63" s="55"/>
      <c r="D63" s="56"/>
      <c r="E63" s="95"/>
      <c r="F63" s="81">
        <f>SUM(F49)</f>
        <v>0</v>
      </c>
      <c r="H63" s="51"/>
    </row>
    <row r="64" spans="1:8" s="46" customFormat="1" ht="15">
      <c r="A64" s="53" t="s">
        <v>39</v>
      </c>
      <c r="B64" s="54" t="s">
        <v>33</v>
      </c>
      <c r="C64" s="55"/>
      <c r="D64" s="56"/>
      <c r="E64" s="95"/>
      <c r="F64" s="81">
        <f>SUM(F57)</f>
        <v>0</v>
      </c>
      <c r="H64" s="51"/>
    </row>
    <row r="65" spans="1:8" s="46" customFormat="1" ht="15.75" thickBot="1">
      <c r="A65" s="60"/>
      <c r="B65" s="61"/>
      <c r="C65" s="62"/>
      <c r="D65" s="63"/>
      <c r="E65" s="96"/>
      <c r="F65" s="64"/>
      <c r="H65" s="51"/>
    </row>
    <row r="66" spans="1:8" s="46" customFormat="1" ht="24" customHeight="1" thickBot="1">
      <c r="A66" s="57"/>
      <c r="B66" s="71" t="s">
        <v>61</v>
      </c>
      <c r="C66" s="65"/>
      <c r="D66" s="66"/>
      <c r="E66" s="97"/>
      <c r="F66" s="82">
        <f>SUM(F60:F64)</f>
        <v>0</v>
      </c>
      <c r="H66" s="51"/>
    </row>
    <row r="67" spans="1:8" s="46" customFormat="1" ht="27.75" customHeight="1" thickBot="1">
      <c r="A67" s="58"/>
      <c r="B67" s="72" t="s">
        <v>57</v>
      </c>
      <c r="C67" s="67"/>
      <c r="D67" s="68"/>
      <c r="E67" s="98"/>
      <c r="F67" s="83">
        <f>F66*0.25</f>
        <v>0</v>
      </c>
      <c r="H67" s="51"/>
    </row>
    <row r="68" spans="1:8" s="46" customFormat="1" ht="30" customHeight="1" thickBot="1">
      <c r="A68" s="59"/>
      <c r="B68" s="73" t="s">
        <v>56</v>
      </c>
      <c r="C68" s="69"/>
      <c r="D68" s="70"/>
      <c r="E68" s="99"/>
      <c r="F68" s="84">
        <f>F66+F67</f>
        <v>0</v>
      </c>
      <c r="H68" s="51"/>
    </row>
  </sheetData>
  <sheetProtection selectLockedCells="1" selectUnlockedCells="1"/>
  <mergeCells count="5">
    <mergeCell ref="A2:F2"/>
    <mergeCell ref="B4:F4"/>
    <mergeCell ref="B1:E1"/>
    <mergeCell ref="B3:F3"/>
    <mergeCell ref="B8:F8"/>
  </mergeCells>
  <pageMargins left="0.74803149606299213" right="0.55118110236220474" top="0.98425196850393704" bottom="0.86614173228346458" header="0.39370078740157483" footer="0.39370078740157483"/>
  <pageSetup paperSize="9" scale="54" orientation="portrait" useFirstPageNumber="1" r:id="rId1"/>
  <headerFooter alignWithMargins="0">
    <oddFooter>&amp;L&amp;"ISOCPEUR,Uobičajeno"Investitor:
Grad Duga Resa&amp;R&amp;"ISOCPEUR,Uobičajeno"&amp;P</oddFooter>
  </headerFooter>
  <rowBreaks count="1" manualBreakCount="1">
    <brk id="4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Troškovnik</vt:lpstr>
      <vt:lpstr>Troškovnik!__DdeLink__1142_2026275624</vt:lpstr>
      <vt:lpstr>Troškovnik!__xlnm.Print_Area_1</vt:lpstr>
      <vt:lpstr>Troškovnik!Ispis_naslova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Dimidium Projekt</dc:creator>
  <cp:lastModifiedBy>Maja Vozny</cp:lastModifiedBy>
  <cp:lastPrinted>2025-03-25T06:47:28Z</cp:lastPrinted>
  <dcterms:created xsi:type="dcterms:W3CDTF">2014-02-14T12:24:04Z</dcterms:created>
  <dcterms:modified xsi:type="dcterms:W3CDTF">2025-12-02T11:49:56Z</dcterms:modified>
</cp:coreProperties>
</file>